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begroting Jaarverslag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5" i="1"/>
  <c r="F4" i="1"/>
  <c r="F18" i="1"/>
  <c r="F9" i="1"/>
  <c r="F6" i="1"/>
  <c r="F13" i="1"/>
  <c r="F7" i="1"/>
  <c r="C6" i="1"/>
  <c r="C4" i="1"/>
  <c r="F34" i="1"/>
  <c r="F11" i="1"/>
  <c r="C5" i="1"/>
  <c r="F15" i="1"/>
  <c r="F16" i="1"/>
  <c r="F48" i="1" s="1"/>
  <c r="F12" i="1"/>
  <c r="F20" i="1"/>
  <c r="C48" i="1"/>
</calcChain>
</file>

<file path=xl/sharedStrings.xml><?xml version="1.0" encoding="utf-8"?>
<sst xmlns="http://schemas.openxmlformats.org/spreadsheetml/2006/main" count="55" uniqueCount="54">
  <si>
    <t>Uitgaven</t>
  </si>
  <si>
    <t>Inkomsten</t>
  </si>
  <si>
    <t>Totaal</t>
  </si>
  <si>
    <t>Gemeente</t>
  </si>
  <si>
    <t>Fonds1818</t>
  </si>
  <si>
    <t>Catering</t>
  </si>
  <si>
    <t>Promotie</t>
  </si>
  <si>
    <t>Reiskosten</t>
  </si>
  <si>
    <t>Overige kosten</t>
  </si>
  <si>
    <t>Kopieerkosten</t>
  </si>
  <si>
    <t>Overzicht van inkomsten en uitgaven 2020-2021</t>
  </si>
  <si>
    <t>Jeugdvakantieloket</t>
  </si>
  <si>
    <t>Oranjefonds</t>
  </si>
  <si>
    <t>Trainers</t>
  </si>
  <si>
    <t>Activiteiten materiaal</t>
  </si>
  <si>
    <t>Meetings vrijwilligers</t>
  </si>
  <si>
    <t>Prijzen kids</t>
  </si>
  <si>
    <t>Telefoonkosten</t>
  </si>
  <si>
    <t>Algemene kosten</t>
  </si>
  <si>
    <t>Optredenskosten</t>
  </si>
  <si>
    <t>Cadeubonnen</t>
  </si>
  <si>
    <t xml:space="preserve">Fotograaf </t>
  </si>
  <si>
    <t>Event bureau</t>
  </si>
  <si>
    <t>Dansschool</t>
  </si>
  <si>
    <t>Zaalhuur</t>
  </si>
  <si>
    <t>clipshoot eindwinnaar</t>
  </si>
  <si>
    <t>workshopsmaterialen</t>
  </si>
  <si>
    <t>Vlietwensen</t>
  </si>
  <si>
    <t>Catering materiaal</t>
  </si>
  <si>
    <t>Covid-19</t>
  </si>
  <si>
    <t>certificaten</t>
  </si>
  <si>
    <t>Beamer</t>
  </si>
  <si>
    <t>Prijzen volwassenen</t>
  </si>
  <si>
    <t>Kansfonds</t>
  </si>
  <si>
    <t>Individuele ondersteuning Corona project</t>
  </si>
  <si>
    <t>Voedingsbonnen</t>
  </si>
  <si>
    <t>Maaltijd daklozen</t>
  </si>
  <si>
    <t>Kamernet.nl</t>
  </si>
  <si>
    <t>Paasactie Zorgjuweeltje</t>
  </si>
  <si>
    <t>uitdeel actie verzorgingsproducten</t>
  </si>
  <si>
    <t>Buurtfonds</t>
  </si>
  <si>
    <t>Kantoorartikelen</t>
  </si>
  <si>
    <t>Eigen inverstering</t>
  </si>
  <si>
    <t xml:space="preserve">Voetbalmaterialen </t>
  </si>
  <si>
    <t>Medialles</t>
  </si>
  <si>
    <t>Sportmaterialen</t>
  </si>
  <si>
    <t>tassen</t>
  </si>
  <si>
    <t>Vog</t>
  </si>
  <si>
    <t>Picknick tafels</t>
  </si>
  <si>
    <t>Kwis</t>
  </si>
  <si>
    <t>Schminken</t>
  </si>
  <si>
    <t>Website kosten</t>
  </si>
  <si>
    <t>Bankkosten</t>
  </si>
  <si>
    <t>Kvk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</si>
</sst>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 Black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50505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0" borderId="5" xfId="0" applyFont="1" applyFill="1" applyBorder="1"/>
    <xf numFmtId="0" fontId="6" fillId="0" borderId="5" xfId="0" applyFont="1" applyBorder="1"/>
    <xf numFmtId="0" fontId="6" fillId="0" borderId="7" xfId="0" applyFont="1" applyBorder="1"/>
    <xf numFmtId="0" fontId="6" fillId="2" borderId="0" xfId="0" applyFont="1" applyFill="1" applyBorder="1"/>
    <xf numFmtId="0" fontId="6" fillId="0" borderId="6" xfId="0" applyFont="1" applyBorder="1"/>
    <xf numFmtId="164" fontId="6" fillId="0" borderId="8" xfId="1" applyNumberFormat="1" applyFont="1" applyFill="1" applyBorder="1"/>
    <xf numFmtId="44" fontId="6" fillId="0" borderId="7" xfId="1" applyFont="1" applyBorder="1"/>
    <xf numFmtId="44" fontId="6" fillId="2" borderId="0" xfId="1" applyFont="1" applyFill="1" applyBorder="1"/>
    <xf numFmtId="164" fontId="6" fillId="0" borderId="8" xfId="0" applyNumberFormat="1" applyFont="1" applyFill="1" applyBorder="1" applyAlignment="1">
      <alignment horizontal="left"/>
    </xf>
    <xf numFmtId="164" fontId="6" fillId="0" borderId="8" xfId="0" applyNumberFormat="1" applyFont="1" applyBorder="1"/>
    <xf numFmtId="164" fontId="6" fillId="0" borderId="8" xfId="0" applyNumberFormat="1" applyFont="1" applyFill="1" applyBorder="1"/>
    <xf numFmtId="0" fontId="5" fillId="0" borderId="6" xfId="0" applyFont="1" applyFill="1" applyBorder="1"/>
    <xf numFmtId="0" fontId="6" fillId="0" borderId="6" xfId="0" applyFont="1" applyFill="1" applyBorder="1"/>
    <xf numFmtId="0" fontId="7" fillId="0" borderId="6" xfId="0" applyFont="1" applyFill="1" applyBorder="1"/>
    <xf numFmtId="0" fontId="7" fillId="0" borderId="6" xfId="0" applyFont="1" applyBorder="1"/>
    <xf numFmtId="44" fontId="6" fillId="0" borderId="4" xfId="1" applyFont="1" applyBorder="1"/>
    <xf numFmtId="0" fontId="6" fillId="0" borderId="5" xfId="0" applyFont="1" applyFill="1" applyBorder="1"/>
    <xf numFmtId="44" fontId="6" fillId="0" borderId="7" xfId="1" applyFont="1" applyFill="1" applyBorder="1"/>
    <xf numFmtId="44" fontId="0" fillId="0" borderId="0" xfId="0" applyNumberFormat="1"/>
    <xf numFmtId="0" fontId="8" fillId="0" borderId="0" xfId="0" applyFont="1"/>
    <xf numFmtId="0" fontId="6" fillId="2" borderId="11" xfId="0" applyFont="1" applyFill="1" applyBorder="1"/>
    <xf numFmtId="0" fontId="9" fillId="0" borderId="9" xfId="0" applyFont="1" applyBorder="1"/>
    <xf numFmtId="44" fontId="9" fillId="0" borderId="10" xfId="0" applyNumberFormat="1" applyFont="1" applyBorder="1"/>
    <xf numFmtId="0" fontId="9" fillId="0" borderId="12" xfId="0" applyFont="1" applyBorder="1"/>
    <xf numFmtId="44" fontId="9" fillId="0" borderId="13" xfId="0" applyNumberFormat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workbookViewId="0">
      <selection activeCell="H50" sqref="H50"/>
    </sheetView>
  </sheetViews>
  <sheetFormatPr defaultRowHeight="15" x14ac:dyDescent="0.25"/>
  <cols>
    <col min="2" max="2" width="24.42578125" customWidth="1"/>
    <col min="3" max="3" width="15.85546875" customWidth="1"/>
    <col min="4" max="4" width="7.140625" customWidth="1"/>
    <col min="5" max="5" width="35.5703125" customWidth="1"/>
    <col min="6" max="6" width="21.140625" customWidth="1"/>
  </cols>
  <sheetData>
    <row r="1" spans="2:6" ht="27" x14ac:dyDescent="0.5">
      <c r="B1" s="24" t="s">
        <v>10</v>
      </c>
    </row>
    <row r="2" spans="2:6" ht="15.75" thickBot="1" x14ac:dyDescent="0.3">
      <c r="B2" s="1"/>
    </row>
    <row r="3" spans="2:6" x14ac:dyDescent="0.25">
      <c r="B3" s="2" t="s">
        <v>1</v>
      </c>
      <c r="C3" s="3"/>
      <c r="D3" s="3"/>
      <c r="E3" s="3" t="s">
        <v>0</v>
      </c>
      <c r="F3" s="4"/>
    </row>
    <row r="4" spans="2:6" x14ac:dyDescent="0.25">
      <c r="B4" s="6" t="s">
        <v>11</v>
      </c>
      <c r="C4" s="11">
        <f>3000+3356</f>
        <v>6356</v>
      </c>
      <c r="D4" s="8"/>
      <c r="E4" s="9" t="s">
        <v>13</v>
      </c>
      <c r="F4" s="20">
        <f>140+305</f>
        <v>445</v>
      </c>
    </row>
    <row r="5" spans="2:6" x14ac:dyDescent="0.25">
      <c r="B5" s="6" t="s">
        <v>12</v>
      </c>
      <c r="C5" s="11">
        <f>2300+250</f>
        <v>2550</v>
      </c>
      <c r="D5" s="8"/>
      <c r="E5" s="16" t="s">
        <v>14</v>
      </c>
      <c r="F5" s="10">
        <f>7682.71+222.6</f>
        <v>7905.31</v>
      </c>
    </row>
    <row r="6" spans="2:6" x14ac:dyDescent="0.25">
      <c r="B6" s="6" t="s">
        <v>3</v>
      </c>
      <c r="C6" s="11">
        <f>3000+750</f>
        <v>3750</v>
      </c>
      <c r="D6" s="12"/>
      <c r="E6" s="17" t="s">
        <v>15</v>
      </c>
      <c r="F6" s="13">
        <f>510.26+87.94</f>
        <v>598.20000000000005</v>
      </c>
    </row>
    <row r="7" spans="2:6" x14ac:dyDescent="0.25">
      <c r="B7" s="5" t="s">
        <v>4</v>
      </c>
      <c r="C7" s="11">
        <v>2000</v>
      </c>
      <c r="D7" s="12"/>
      <c r="E7" s="18" t="s">
        <v>6</v>
      </c>
      <c r="F7" s="10">
        <f>824.34+164.99</f>
        <v>989.33</v>
      </c>
    </row>
    <row r="8" spans="2:6" x14ac:dyDescent="0.25">
      <c r="B8" s="6" t="s">
        <v>27</v>
      </c>
      <c r="C8" s="11">
        <v>1500</v>
      </c>
      <c r="D8" s="12"/>
      <c r="E8" s="18" t="s">
        <v>28</v>
      </c>
      <c r="F8" s="10">
        <v>148.25</v>
      </c>
    </row>
    <row r="9" spans="2:6" x14ac:dyDescent="0.25">
      <c r="B9" s="21" t="s">
        <v>33</v>
      </c>
      <c r="C9" s="22">
        <v>2500</v>
      </c>
      <c r="D9" s="12"/>
      <c r="E9" s="18" t="s">
        <v>5</v>
      </c>
      <c r="F9" s="10">
        <f>2315.29+382.53</f>
        <v>2697.8199999999997</v>
      </c>
    </row>
    <row r="10" spans="2:6" x14ac:dyDescent="0.25">
      <c r="B10" s="5" t="s">
        <v>40</v>
      </c>
      <c r="C10" s="11">
        <v>5000</v>
      </c>
      <c r="D10" s="12"/>
      <c r="E10" s="16" t="s">
        <v>19</v>
      </c>
      <c r="F10" s="10">
        <v>50</v>
      </c>
    </row>
    <row r="11" spans="2:6" x14ac:dyDescent="0.25">
      <c r="B11" s="5" t="s">
        <v>42</v>
      </c>
      <c r="C11" s="11">
        <v>911.45</v>
      </c>
      <c r="D11" s="12"/>
      <c r="E11" s="16" t="s">
        <v>32</v>
      </c>
      <c r="F11" s="10">
        <f>48.01+22.62</f>
        <v>70.63</v>
      </c>
    </row>
    <row r="12" spans="2:6" x14ac:dyDescent="0.25">
      <c r="B12" s="6"/>
      <c r="C12" s="11"/>
      <c r="D12" s="12"/>
      <c r="E12" s="16" t="s">
        <v>16</v>
      </c>
      <c r="F12" s="10">
        <f>1060.4+361.94</f>
        <v>1422.3400000000001</v>
      </c>
    </row>
    <row r="13" spans="2:6" x14ac:dyDescent="0.25">
      <c r="B13" s="5"/>
      <c r="C13" s="11"/>
      <c r="D13" s="12"/>
      <c r="E13" s="19" t="s">
        <v>20</v>
      </c>
      <c r="F13" s="14">
        <f>975.46+585</f>
        <v>1560.46</v>
      </c>
    </row>
    <row r="14" spans="2:6" x14ac:dyDescent="0.25">
      <c r="B14" s="6"/>
      <c r="C14" s="11"/>
      <c r="D14" s="12"/>
      <c r="E14" s="18" t="s">
        <v>7</v>
      </c>
      <c r="F14" s="15">
        <f>1399.2+156.3</f>
        <v>1555.5</v>
      </c>
    </row>
    <row r="15" spans="2:6" x14ac:dyDescent="0.25">
      <c r="B15" s="5"/>
      <c r="C15" s="11"/>
      <c r="D15" s="12"/>
      <c r="E15" s="18" t="s">
        <v>17</v>
      </c>
      <c r="F15" s="15">
        <f>115+148.98</f>
        <v>263.98</v>
      </c>
    </row>
    <row r="16" spans="2:6" x14ac:dyDescent="0.25">
      <c r="B16" s="6"/>
      <c r="C16" s="11"/>
      <c r="D16" s="12"/>
      <c r="E16" s="18" t="s">
        <v>18</v>
      </c>
      <c r="F16" s="15">
        <f>46.42+197.25</f>
        <v>243.67000000000002</v>
      </c>
    </row>
    <row r="17" spans="2:6" x14ac:dyDescent="0.25">
      <c r="B17" s="5"/>
      <c r="C17" s="11"/>
      <c r="D17" s="12"/>
      <c r="E17" s="9" t="s">
        <v>21</v>
      </c>
      <c r="F17" s="20">
        <v>600</v>
      </c>
    </row>
    <row r="18" spans="2:6" x14ac:dyDescent="0.25">
      <c r="B18" s="6"/>
      <c r="C18" s="11"/>
      <c r="D18" s="12"/>
      <c r="E18" s="9" t="s">
        <v>8</v>
      </c>
      <c r="F18" s="20">
        <f>9.71+64.59</f>
        <v>74.300000000000011</v>
      </c>
    </row>
    <row r="19" spans="2:6" x14ac:dyDescent="0.25">
      <c r="B19" s="6"/>
      <c r="C19" s="11"/>
      <c r="D19" s="12"/>
      <c r="E19" s="9" t="s">
        <v>22</v>
      </c>
      <c r="F19" s="20">
        <v>1600</v>
      </c>
    </row>
    <row r="20" spans="2:6" x14ac:dyDescent="0.25">
      <c r="B20" s="6"/>
      <c r="C20" s="11"/>
      <c r="D20" s="12"/>
      <c r="E20" s="9" t="s">
        <v>23</v>
      </c>
      <c r="F20" s="20">
        <f>175+175</f>
        <v>350</v>
      </c>
    </row>
    <row r="21" spans="2:6" x14ac:dyDescent="0.25">
      <c r="B21" s="6"/>
      <c r="C21" s="11"/>
      <c r="D21" s="12"/>
      <c r="E21" s="9" t="s">
        <v>24</v>
      </c>
      <c r="F21" s="20">
        <v>60</v>
      </c>
    </row>
    <row r="22" spans="2:6" x14ac:dyDescent="0.25">
      <c r="B22" s="6"/>
      <c r="C22" s="11"/>
      <c r="D22" s="12"/>
      <c r="E22" s="9" t="s">
        <v>9</v>
      </c>
      <c r="F22" s="20">
        <v>188.83</v>
      </c>
    </row>
    <row r="23" spans="2:6" x14ac:dyDescent="0.25">
      <c r="B23" s="6"/>
      <c r="C23" s="11"/>
      <c r="D23" s="12"/>
      <c r="E23" s="9" t="s">
        <v>25</v>
      </c>
      <c r="F23" s="20">
        <v>77.37</v>
      </c>
    </row>
    <row r="24" spans="2:6" x14ac:dyDescent="0.25">
      <c r="B24" s="6"/>
      <c r="C24" s="11"/>
      <c r="D24" s="12"/>
      <c r="E24" s="9" t="s">
        <v>26</v>
      </c>
      <c r="F24" s="20">
        <v>31.78</v>
      </c>
    </row>
    <row r="25" spans="2:6" x14ac:dyDescent="0.25">
      <c r="B25" s="6"/>
      <c r="C25" s="11"/>
      <c r="D25" s="12"/>
      <c r="E25" s="9" t="s">
        <v>29</v>
      </c>
      <c r="F25" s="20">
        <v>108.59</v>
      </c>
    </row>
    <row r="26" spans="2:6" x14ac:dyDescent="0.25">
      <c r="B26" s="6"/>
      <c r="C26" s="11"/>
      <c r="D26" s="12"/>
      <c r="E26" s="9" t="s">
        <v>30</v>
      </c>
      <c r="F26" s="20">
        <v>208.6</v>
      </c>
    </row>
    <row r="27" spans="2:6" x14ac:dyDescent="0.25">
      <c r="B27" s="6"/>
      <c r="C27" s="11"/>
      <c r="D27" s="12"/>
      <c r="E27" s="9" t="s">
        <v>31</v>
      </c>
      <c r="F27" s="20">
        <v>132.99</v>
      </c>
    </row>
    <row r="28" spans="2:6" x14ac:dyDescent="0.25">
      <c r="B28" s="6"/>
      <c r="C28" s="11"/>
      <c r="D28" s="12"/>
      <c r="E28" s="9" t="s">
        <v>34</v>
      </c>
      <c r="F28" s="20">
        <v>235.7</v>
      </c>
    </row>
    <row r="29" spans="2:6" x14ac:dyDescent="0.25">
      <c r="B29" s="6"/>
      <c r="C29" s="11"/>
      <c r="D29" s="12"/>
      <c r="E29" s="9" t="s">
        <v>35</v>
      </c>
      <c r="F29" s="20">
        <v>925.46</v>
      </c>
    </row>
    <row r="30" spans="2:6" x14ac:dyDescent="0.25">
      <c r="B30" s="6"/>
      <c r="C30" s="11"/>
      <c r="D30" s="12"/>
      <c r="E30" s="9" t="s">
        <v>36</v>
      </c>
      <c r="F30" s="20">
        <v>79.239999999999995</v>
      </c>
    </row>
    <row r="31" spans="2:6" x14ac:dyDescent="0.25">
      <c r="B31" s="6"/>
      <c r="C31" s="11"/>
      <c r="D31" s="12"/>
      <c r="E31" s="9" t="s">
        <v>37</v>
      </c>
      <c r="F31" s="20">
        <v>59.85</v>
      </c>
    </row>
    <row r="32" spans="2:6" x14ac:dyDescent="0.25">
      <c r="B32" s="6"/>
      <c r="C32" s="11"/>
      <c r="D32" s="12"/>
      <c r="E32" s="9" t="s">
        <v>38</v>
      </c>
      <c r="F32" s="20">
        <v>50</v>
      </c>
    </row>
    <row r="33" spans="2:6" x14ac:dyDescent="0.25">
      <c r="B33" s="6"/>
      <c r="C33" s="11"/>
      <c r="D33" s="12"/>
      <c r="E33" s="9" t="s">
        <v>39</v>
      </c>
      <c r="F33" s="20">
        <v>67.78</v>
      </c>
    </row>
    <row r="34" spans="2:6" x14ac:dyDescent="0.25">
      <c r="B34" s="6"/>
      <c r="C34" s="11"/>
      <c r="D34" s="12"/>
      <c r="E34" s="9" t="s">
        <v>41</v>
      </c>
      <c r="F34" s="20">
        <f>215.58+25.93</f>
        <v>241.51000000000002</v>
      </c>
    </row>
    <row r="35" spans="2:6" x14ac:dyDescent="0.25">
      <c r="B35" s="6"/>
      <c r="C35" s="11"/>
      <c r="D35" s="12"/>
      <c r="E35" s="9" t="s">
        <v>43</v>
      </c>
      <c r="F35" s="20">
        <v>218.39</v>
      </c>
    </row>
    <row r="36" spans="2:6" x14ac:dyDescent="0.25">
      <c r="B36" s="6"/>
      <c r="C36" s="11"/>
      <c r="D36" s="12"/>
      <c r="E36" s="9" t="s">
        <v>44</v>
      </c>
      <c r="F36" s="20">
        <v>144.6</v>
      </c>
    </row>
    <row r="37" spans="2:6" x14ac:dyDescent="0.25">
      <c r="B37" s="6"/>
      <c r="C37" s="11"/>
      <c r="D37" s="12"/>
      <c r="E37" s="9" t="s">
        <v>45</v>
      </c>
      <c r="F37" s="20">
        <v>28.53</v>
      </c>
    </row>
    <row r="38" spans="2:6" x14ac:dyDescent="0.25">
      <c r="B38" s="6"/>
      <c r="C38" s="11"/>
      <c r="D38" s="12"/>
      <c r="E38" s="9" t="s">
        <v>46</v>
      </c>
      <c r="F38" s="20">
        <v>332.75</v>
      </c>
    </row>
    <row r="39" spans="2:6" x14ac:dyDescent="0.25">
      <c r="B39" s="6"/>
      <c r="C39" s="11"/>
      <c r="D39" s="12"/>
      <c r="E39" s="9" t="s">
        <v>47</v>
      </c>
      <c r="F39" s="20">
        <v>75.2</v>
      </c>
    </row>
    <row r="40" spans="2:6" x14ac:dyDescent="0.25">
      <c r="B40" s="6"/>
      <c r="C40" s="11"/>
      <c r="D40" s="12"/>
      <c r="E40" s="9" t="s">
        <v>48</v>
      </c>
      <c r="F40" s="20">
        <v>98.84</v>
      </c>
    </row>
    <row r="41" spans="2:6" x14ac:dyDescent="0.25">
      <c r="B41" s="6"/>
      <c r="C41" s="11"/>
      <c r="D41" s="12"/>
      <c r="E41" s="9" t="s">
        <v>49</v>
      </c>
      <c r="F41" s="20">
        <v>8.99</v>
      </c>
    </row>
    <row r="42" spans="2:6" x14ac:dyDescent="0.25">
      <c r="B42" s="6"/>
      <c r="C42" s="11"/>
      <c r="D42" s="12"/>
      <c r="E42" s="9" t="s">
        <v>50</v>
      </c>
      <c r="F42" s="20">
        <v>100</v>
      </c>
    </row>
    <row r="43" spans="2:6" x14ac:dyDescent="0.25">
      <c r="B43" s="6"/>
      <c r="C43" s="11"/>
      <c r="D43" s="12"/>
      <c r="E43" s="9" t="s">
        <v>51</v>
      </c>
      <c r="F43" s="20">
        <v>110.11</v>
      </c>
    </row>
    <row r="44" spans="2:6" x14ac:dyDescent="0.25">
      <c r="B44" s="6"/>
      <c r="C44" s="11"/>
      <c r="D44" s="12"/>
      <c r="E44" s="9" t="s">
        <v>52</v>
      </c>
      <c r="F44" s="20">
        <v>382.75</v>
      </c>
    </row>
    <row r="45" spans="2:6" x14ac:dyDescent="0.25">
      <c r="B45" s="5"/>
      <c r="C45" s="11"/>
      <c r="D45" s="12"/>
      <c r="E45" s="9" t="s">
        <v>53</v>
      </c>
      <c r="F45" s="20">
        <v>24.8</v>
      </c>
    </row>
    <row r="46" spans="2:6" x14ac:dyDescent="0.25">
      <c r="B46" s="6"/>
      <c r="C46" s="11"/>
      <c r="D46" s="12"/>
      <c r="E46" s="9"/>
      <c r="F46" s="20"/>
    </row>
    <row r="47" spans="2:6" x14ac:dyDescent="0.25">
      <c r="B47" s="6"/>
      <c r="C47" s="7"/>
      <c r="D47" s="8"/>
      <c r="E47" s="9"/>
      <c r="F47" s="20"/>
    </row>
    <row r="48" spans="2:6" ht="15.75" thickBot="1" x14ac:dyDescent="0.3">
      <c r="B48" s="26" t="s">
        <v>2</v>
      </c>
      <c r="C48" s="27">
        <f>SUM(C4:C47)</f>
        <v>24567.45</v>
      </c>
      <c r="D48" s="25"/>
      <c r="E48" s="28" t="s">
        <v>2</v>
      </c>
      <c r="F48" s="29">
        <f>SUM(F4:F47)</f>
        <v>24567.449999999993</v>
      </c>
    </row>
    <row r="51" spans="6:6" x14ac:dyDescent="0.25">
      <c r="F51" s="23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 Jaarverslag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Windows-gebruiker</cp:lastModifiedBy>
  <dcterms:created xsi:type="dcterms:W3CDTF">2019-09-30T20:46:50Z</dcterms:created>
  <dcterms:modified xsi:type="dcterms:W3CDTF">2022-02-28T21:56:35Z</dcterms:modified>
</cp:coreProperties>
</file>